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8" i="1" l="1"/>
  <c r="I8" i="1"/>
  <c r="H8" i="1"/>
  <c r="G8" i="1"/>
  <c r="J7" i="1" l="1"/>
  <c r="I7" i="1"/>
  <c r="H7" i="1"/>
  <c r="G7" i="1"/>
  <c r="J4" i="1" l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<sst xmlns="http://schemas.openxmlformats.org/spreadsheetml/2006/main" count="53" uniqueCount="48">
  <si>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</si>
  <si>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</si>
  <si>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</si>
  <si>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</si>
  <si>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</si>
  <si>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</si>
  <si>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</si>
  <si>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</si>
  <si>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</si>
  <si>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</si>
  <si>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</si>
  <si>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</si>
  <si>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</si>
  <si>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</si>
  <si>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</si>
  <si>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</si>
  <si>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</si>
  <si>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</si>
  <si>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</si>
  <si>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</si>
  <si>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</si>
  <si>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</si>
  <si>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</si>
  <si>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</si>
  <si>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</si>
  <si>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</si>
  <si>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</si>
  <si>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</si>
  <si>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200/10</t>
  </si>
  <si>
    <t>1/100</t>
  </si>
  <si>
    <t>Гарнир</t>
  </si>
  <si>
    <t>Помидор свежий</t>
  </si>
  <si>
    <t>1/53</t>
  </si>
  <si>
    <t>Макароны с сыром</t>
  </si>
  <si>
    <t>100/20</t>
  </si>
  <si>
    <t>Какао с молоком</t>
  </si>
  <si>
    <t>Мандарин</t>
  </si>
  <si>
    <t>1/120</t>
  </si>
  <si>
    <t>Печенье овсяное</t>
  </si>
  <si>
    <t>2/22  2шт</t>
  </si>
  <si>
    <t>Кондитерка</t>
  </si>
  <si>
    <t>Фрукт</t>
  </si>
  <si>
    <t>1/40</t>
  </si>
  <si>
    <t>Рассольник "Ленинградский" со сметаной</t>
  </si>
  <si>
    <t>Котлета рыбная из трески</t>
  </si>
  <si>
    <t>1/50</t>
  </si>
  <si>
    <t>Пюре картофельное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</si>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</sst>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25</v>
      </c>
      <c r="C4" s="3"/>
      <c r="D4" s="23" t="s">
        <v>31</v>
      </c>
      <c r="E4" s="47">
        <v>10.3</v>
      </c>
      <c r="F4" s="48" t="s">
        <v>32</v>
      </c>
      <c r="G4" s="49">
        <f>14*0.53</f>
        <v>7.42</v>
      </c>
      <c r="H4" s="49">
        <f>0.6*0.53</f>
        <v>0.318</v>
      </c>
      <c r="I4" s="49">
        <v>0</v>
      </c>
      <c r="J4" s="50">
        <f>3.8*0.53</f>
        <v>2.0139999999999998</v>
      </c>
    </row>
    <row r="5" spans="1:10" ht="15" thickBot="1" x14ac:dyDescent="0.35">
      <c r="A5" s="6"/>
      <c r="B5" s="1" t="s">
        <v>19</v>
      </c>
      <c r="C5" s="3"/>
      <c r="D5" s="23" t="s">
        <v>33</v>
      </c>
      <c r="E5" s="47">
        <v>16.309999999999999</v>
      </c>
      <c r="F5" s="48" t="s">
        <v>34</v>
      </c>
      <c r="G5" s="49">
        <v>240.96</v>
      </c>
      <c r="H5" s="49">
        <v>8.8800000000000008</v>
      </c>
      <c r="I5" s="49">
        <v>10.68</v>
      </c>
      <c r="J5" s="50">
        <v>27</v>
      </c>
    </row>
    <row r="6" spans="1:10" ht="15" thickBot="1" x14ac:dyDescent="0.35">
      <c r="A6" s="6"/>
      <c r="B6" s="1" t="s">
        <v>14</v>
      </c>
      <c r="C6" s="3"/>
      <c r="D6" s="23" t="s">
        <v>35</v>
      </c>
      <c r="E6" s="47">
        <v>10.86</v>
      </c>
      <c r="F6" s="48" t="s">
        <v>26</v>
      </c>
      <c r="G6" s="49">
        <v>111</v>
      </c>
      <c r="H6" s="49">
        <v>4.7</v>
      </c>
      <c r="I6" s="49">
        <v>4</v>
      </c>
      <c r="J6" s="50">
        <v>14.2</v>
      </c>
    </row>
    <row r="7" spans="1:10" ht="15" thickBot="1" x14ac:dyDescent="0.35">
      <c r="A7" s="6"/>
      <c r="B7" s="1" t="s">
        <v>41</v>
      </c>
      <c r="C7" s="3"/>
      <c r="D7" s="23" t="s">
        <v>36</v>
      </c>
      <c r="E7" s="47">
        <v>13.92</v>
      </c>
      <c r="F7" s="48" t="s">
        <v>37</v>
      </c>
      <c r="G7" s="49">
        <f>53*1.2</f>
        <v>63.599999999999994</v>
      </c>
      <c r="H7" s="49">
        <f>0.81*1.2</f>
        <v>0.97199999999999998</v>
      </c>
      <c r="I7" s="49">
        <f>0.31*1.2</f>
        <v>0.372</v>
      </c>
      <c r="J7" s="50">
        <f>11.54*1.2</f>
        <v>13.847999999999999</v>
      </c>
    </row>
    <row r="8" spans="1:10" ht="15" thickBot="1" x14ac:dyDescent="0.35">
      <c r="A8" s="6"/>
      <c r="B8" s="1" t="s">
        <v>40</v>
      </c>
      <c r="C8" s="3"/>
      <c r="D8" s="23" t="s">
        <v>38</v>
      </c>
      <c r="E8" s="47">
        <v>8.1</v>
      </c>
      <c r="F8" s="48" t="s">
        <v>39</v>
      </c>
      <c r="G8" s="49">
        <f>437*0.44</f>
        <v>192.28</v>
      </c>
      <c r="H8" s="49">
        <f>6.5*0.44</f>
        <v>2.86</v>
      </c>
      <c r="I8" s="49">
        <f>14.4*0.44</f>
        <v>6.3360000000000003</v>
      </c>
      <c r="J8" s="50">
        <f>71.8*0.44</f>
        <v>31.591999999999999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60.660000000000004</v>
      </c>
      <c r="F10" s="26"/>
      <c r="G10" s="26">
        <f>SUM(G4:G9)</f>
        <v>647.99</v>
      </c>
      <c r="H10" s="16">
        <f>SUM(H4:H9)</f>
        <v>18.77</v>
      </c>
      <c r="I10" s="16">
        <f>SUM(I4:I9)</f>
        <v>21.507999999999999</v>
      </c>
      <c r="J10" s="28">
        <f>SUM(J4:J9)</f>
        <v>96.584000000000003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25</v>
      </c>
      <c r="C13" s="3"/>
      <c r="D13" s="23" t="s">
        <v>27</v>
      </c>
      <c r="E13" s="38">
        <v>7.83</v>
      </c>
      <c r="F13" s="40" t="s">
        <v>42</v>
      </c>
      <c r="G13" s="34">
        <f>15*0.4</f>
        <v>6</v>
      </c>
      <c r="H13" s="34">
        <f>0.8*0.4</f>
        <v>0.32000000000000006</v>
      </c>
      <c r="I13" s="34">
        <f>0.1*0.4</f>
        <v>4.0000000000000008E-2</v>
      </c>
      <c r="J13" s="35">
        <f>2.8*0.4</f>
        <v>1.1199999999999999</v>
      </c>
    </row>
    <row r="14" spans="1:10" x14ac:dyDescent="0.3">
      <c r="A14" s="6"/>
      <c r="B14" s="1" t="s">
        <v>18</v>
      </c>
      <c r="C14" s="3"/>
      <c r="D14" s="23" t="s">
        <v>43</v>
      </c>
      <c r="E14" s="38">
        <v>14.56</v>
      </c>
      <c r="F14" s="40" t="s">
        <v>28</v>
      </c>
      <c r="G14" s="34">
        <v>84</v>
      </c>
      <c r="H14" s="34">
        <v>6.96</v>
      </c>
      <c r="I14" s="34">
        <v>1.28</v>
      </c>
      <c r="J14" s="35">
        <v>11.12</v>
      </c>
    </row>
    <row r="15" spans="1:10" x14ac:dyDescent="0.3">
      <c r="A15" s="6"/>
      <c r="B15" s="1" t="s">
        <v>19</v>
      </c>
      <c r="C15" s="3"/>
      <c r="D15" s="23" t="s">
        <v>44</v>
      </c>
      <c r="E15" s="38">
        <v>20.58</v>
      </c>
      <c r="F15" s="40" t="s">
        <v>45</v>
      </c>
      <c r="G15" s="34">
        <f>155/2</f>
        <v>77.5</v>
      </c>
      <c r="H15" s="34">
        <f>12.7/2</f>
        <v>6.35</v>
      </c>
      <c r="I15" s="34">
        <f>6.9/2</f>
        <v>3.45</v>
      </c>
      <c r="J15" s="35">
        <f>10.5/2</f>
        <v>5.25</v>
      </c>
    </row>
    <row r="16" spans="1:10" x14ac:dyDescent="0.3">
      <c r="A16" s="6"/>
      <c r="B16" s="1" t="s">
        <v>30</v>
      </c>
      <c r="C16" s="3"/>
      <c r="D16" s="23" t="s">
        <v>46</v>
      </c>
      <c r="E16" s="38">
        <v>10.85</v>
      </c>
      <c r="F16" s="40" t="s">
        <v>29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47</v>
      </c>
      <c r="E17" s="38">
        <v>8.52</v>
      </c>
      <c r="F17" s="40" t="s">
        <v>26</v>
      </c>
      <c r="G17" s="34">
        <v>49</v>
      </c>
      <c r="H17" s="34">
        <v>0.4</v>
      </c>
      <c r="I17" s="34">
        <v>0.2</v>
      </c>
      <c r="J17" s="35">
        <v>11.5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64.34</v>
      </c>
      <c r="F19" s="25"/>
      <c r="G19" s="25">
        <f>SUM(G13:G18)</f>
        <v>366.93299999999999</v>
      </c>
      <c r="H19" s="27">
        <f>SUM(H13:H18)</f>
        <v>17.656999999999996</v>
      </c>
      <c r="I19" s="27">
        <f>SUM(I13:I18)</f>
        <v>9.6269999999999989</v>
      </c>
      <c r="J19" s="30">
        <f>SUM(J13:J18)</f>
        <v>54.089999999999996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125</v>
      </c>
      <c r="F20" s="18"/>
      <c r="G20" s="42">
        <f>G10+G19</f>
        <v>1014.923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2022-04-25T06:19:16Z</dcterms:modified>
</cp:coreProperties>
</file>